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V:\Rural Consultancy\FARMS\BASIC PAYMENT SCHEME\BPS 2018\"/>
    </mc:Choice>
  </mc:AlternateContent>
  <bookViews>
    <workbookView xWindow="0" yWindow="0" windowWidth="28800" windowHeight="12075" xr2:uid="{00000000-000D-0000-FFFF-FFFF00000000}"/>
  </bookViews>
  <sheets>
    <sheet name="Calculator 18"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F10" i="1" l="1"/>
  <c r="F11" i="1"/>
  <c r="B21" i="1" l="1"/>
  <c r="F21" i="1" s="1"/>
  <c r="B20" i="1"/>
  <c r="F20" i="1" s="1"/>
  <c r="B19" i="1"/>
  <c r="F19" i="1" s="1"/>
  <c r="F12" i="1"/>
  <c r="H22" i="1" l="1"/>
  <c r="H13" i="1"/>
  <c r="I15" i="1" l="1"/>
  <c r="H15" i="1"/>
  <c r="I23" i="1" s="1"/>
  <c r="H26" i="1" s="1"/>
  <c r="H29" i="1" l="1"/>
  <c r="H31" i="1" s="1"/>
</calcChain>
</file>

<file path=xl/sharedStrings.xml><?xml version="1.0" encoding="utf-8"?>
<sst xmlns="http://schemas.openxmlformats.org/spreadsheetml/2006/main" count="43" uniqueCount="32">
  <si>
    <t>Complete the grey cells with areas claimed.</t>
  </si>
  <si>
    <t>Basic Payment</t>
  </si>
  <si>
    <t>Non-SDA</t>
  </si>
  <si>
    <t xml:space="preserve">ha @ </t>
  </si>
  <si>
    <t>=</t>
  </si>
  <si>
    <t>SDA</t>
  </si>
  <si>
    <t>Moorland</t>
  </si>
  <si>
    <t>Greening</t>
  </si>
  <si>
    <t>Financial Discipline Mechanism reduction</t>
  </si>
  <si>
    <t>EUROS</t>
  </si>
  <si>
    <t>GBP</t>
  </si>
  <si>
    <t>Basic Payment Scheme</t>
  </si>
  <si>
    <t>Complete the grey cells with entitlements claimed</t>
  </si>
  <si>
    <r>
      <rPr>
        <b/>
        <sz val="9"/>
        <color theme="1"/>
        <rFont val="Century Gothic"/>
        <family val="2"/>
      </rPr>
      <t>Capping</t>
    </r>
    <r>
      <rPr>
        <sz val="9"/>
        <color theme="1"/>
        <rFont val="Century Gothic"/>
        <family val="2"/>
      </rPr>
      <t xml:space="preserve"> (if Basic Payment over €150,000)</t>
    </r>
  </si>
  <si>
    <t>Total Expected Receipt</t>
  </si>
  <si>
    <t>*</t>
  </si>
  <si>
    <t>*the above does not account for any Young Farmer Payments</t>
  </si>
  <si>
    <t>Disclaimer</t>
  </si>
  <si>
    <t>The calculations contained in this document are for general information purposes only.</t>
  </si>
  <si>
    <t>Fisher German has provided this calculator for convenience and gives no warranty, express or implied, as to the accuracy, reliability and completeness of any information, formulae or calculations provided through the use of the calculator and does not accept any liability for loss or damage of whatsoever nature, which may be attributable to the reliance on and the use of this calculator.</t>
  </si>
  <si>
    <t>Contact Us</t>
  </si>
  <si>
    <t>James Goodson</t>
  </si>
  <si>
    <t>01636 642500</t>
  </si>
  <si>
    <t>Charlotte Gore</t>
  </si>
  <si>
    <t>01858 410200</t>
  </si>
  <si>
    <t>farms@fishergerman.co.uk</t>
  </si>
  <si>
    <t>David Kinnersley</t>
  </si>
  <si>
    <t>01905 453275</t>
  </si>
  <si>
    <t>www.fishergerman.co.uk/rural-consultancy/farms</t>
  </si>
  <si>
    <t>(ER €1 = £0.89281)</t>
  </si>
  <si>
    <t>Payment Calculator 2018</t>
  </si>
  <si>
    <t>1.411917% reduction (doesn't apply to first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</si>
</sst>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2]\ #,##0.00;[Red]\-[$€-2]\ #,##0.00"/>
    <numFmt numFmtId="165" formatCode="&quot;£&quot;#,##0.00"/>
  </numFmts>
  <fonts count="16" x14ac:knownFonts="1">
    <font>
      <sz val="10"/>
      <color theme="1"/>
      <name val="Century Gothic"/>
      <family val="2"/>
    </font>
    <font>
      <sz val="10"/>
      <color theme="1"/>
      <name val="Century Gothic"/>
      <family val="2"/>
    </font>
    <font>
      <b/>
      <u/>
      <sz val="10"/>
      <color theme="1"/>
      <name val="Century Gothic"/>
      <family val="2"/>
    </font>
    <font>
      <sz val="8"/>
      <color rgb="FFFF0000"/>
      <name val="Century Gothic"/>
      <family val="2"/>
    </font>
    <font>
      <i/>
      <sz val="10"/>
      <color theme="1"/>
      <name val="Century Gothic"/>
      <family val="2"/>
    </font>
    <font>
      <b/>
      <sz val="14"/>
      <color theme="1"/>
      <name val="Century Gothic"/>
      <family val="2"/>
    </font>
    <font>
      <b/>
      <sz val="12"/>
      <color theme="1"/>
      <name val="Century Gothic"/>
      <family val="2"/>
    </font>
    <font>
      <sz val="8"/>
      <color rgb="FFD81E05"/>
      <name val="Century Gothic"/>
      <family val="2"/>
    </font>
    <font>
      <b/>
      <sz val="9"/>
      <color theme="1"/>
      <name val="Century Gothic"/>
      <family val="2"/>
    </font>
    <font>
      <sz val="9"/>
      <color theme="1"/>
      <name val="Century Gothic"/>
      <family val="2"/>
    </font>
    <font>
      <sz val="9"/>
      <name val="Century Gothic"/>
      <family val="2"/>
    </font>
    <font>
      <i/>
      <sz val="9"/>
      <color theme="1"/>
      <name val="Century Gothic"/>
      <family val="2"/>
    </font>
    <font>
      <u/>
      <sz val="10"/>
      <color theme="10"/>
      <name val="Century Gothic"/>
      <family val="2"/>
    </font>
    <font>
      <sz val="11"/>
      <color theme="1"/>
      <name val="Century Gothic"/>
      <family val="2"/>
    </font>
    <font>
      <sz val="11"/>
      <color rgb="FF002868"/>
      <name val="Century Gothic"/>
      <family val="2"/>
    </font>
    <font>
      <sz val="11"/>
      <color rgb="FFD81E05"/>
      <name val="Century Gothic"/>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cellStyleXfs>
  <cellXfs count="44">
    <xf numFmtId="0" fontId="0" fillId="0" borderId="0" xfId="0"/>
    <xf numFmtId="0" fontId="2" fillId="3" borderId="0" xfId="1" applyFont="1" applyFill="1" applyProtection="1"/>
    <xf numFmtId="0" fontId="1" fillId="3" borderId="0" xfId="1" applyFill="1" applyProtection="1"/>
    <xf numFmtId="0" fontId="1" fillId="3" borderId="0" xfId="1" applyFill="1" applyAlignment="1" applyProtection="1">
      <alignment vertical="center"/>
    </xf>
    <xf numFmtId="43" fontId="1" fillId="3" borderId="0" xfId="2" applyFill="1" applyAlignment="1" applyProtection="1">
      <alignment vertical="center"/>
    </xf>
    <xf numFmtId="0" fontId="5" fillId="3" borderId="0" xfId="1" applyFont="1" applyFill="1" applyAlignment="1" applyProtection="1">
      <alignment vertical="center"/>
    </xf>
    <xf numFmtId="0" fontId="6" fillId="3" borderId="1" xfId="1" applyFont="1" applyFill="1" applyBorder="1" applyAlignment="1" applyProtection="1">
      <alignment vertical="top"/>
    </xf>
    <xf numFmtId="0" fontId="1" fillId="3" borderId="1" xfId="1" applyFill="1" applyBorder="1" applyAlignment="1" applyProtection="1">
      <alignment vertical="center"/>
    </xf>
    <xf numFmtId="0" fontId="1" fillId="3" borderId="1" xfId="1" applyFill="1" applyBorder="1" applyAlignment="1" applyProtection="1">
      <alignment horizontal="center" vertical="center"/>
    </xf>
    <xf numFmtId="0" fontId="3" fillId="3" borderId="1" xfId="1" applyFont="1" applyFill="1" applyBorder="1" applyAlignment="1" applyProtection="1">
      <alignment vertical="center"/>
    </xf>
    <xf numFmtId="43" fontId="1" fillId="3" borderId="1" xfId="2" applyFill="1" applyBorder="1" applyAlignment="1" applyProtection="1">
      <alignment vertical="center"/>
    </xf>
    <xf numFmtId="0" fontId="2" fillId="3" borderId="0" xfId="1" applyFont="1" applyFill="1" applyAlignment="1" applyProtection="1">
      <alignment vertical="center"/>
    </xf>
    <xf numFmtId="0" fontId="7" fillId="3" borderId="0" xfId="1" applyFont="1" applyFill="1" applyAlignment="1" applyProtection="1">
      <alignment horizontal="right" vertical="center"/>
    </xf>
    <xf numFmtId="0" fontId="1" fillId="3" borderId="0" xfId="1" applyFill="1" applyAlignment="1" applyProtection="1">
      <alignment horizontal="center"/>
    </xf>
    <xf numFmtId="0" fontId="1" fillId="3" borderId="1" xfId="1" applyFill="1" applyBorder="1" applyAlignment="1" applyProtection="1">
      <alignment horizontal="center"/>
    </xf>
    <xf numFmtId="0" fontId="3" fillId="3" borderId="0" xfId="1" applyFont="1" applyFill="1" applyAlignment="1" applyProtection="1">
      <alignment horizontal="right"/>
    </xf>
    <xf numFmtId="0" fontId="8" fillId="3" borderId="0" xfId="1" applyFont="1" applyFill="1" applyProtection="1"/>
    <xf numFmtId="0" fontId="9" fillId="3" borderId="0" xfId="1" applyFont="1" applyFill="1" applyProtection="1"/>
    <xf numFmtId="0" fontId="9" fillId="3" borderId="0" xfId="1" applyFont="1" applyFill="1" applyAlignment="1" applyProtection="1">
      <alignment horizontal="center"/>
    </xf>
    <xf numFmtId="164" fontId="9" fillId="3" borderId="0" xfId="1" applyNumberFormat="1" applyFont="1" applyFill="1" applyProtection="1"/>
    <xf numFmtId="0" fontId="9" fillId="3" borderId="0" xfId="1" quotePrefix="1" applyFont="1" applyFill="1" applyProtection="1"/>
    <xf numFmtId="164" fontId="9" fillId="3" borderId="1" xfId="1" applyNumberFormat="1" applyFont="1" applyFill="1" applyBorder="1" applyProtection="1"/>
    <xf numFmtId="0" fontId="9" fillId="3" borderId="1" xfId="1" applyFont="1" applyFill="1" applyBorder="1" applyProtection="1"/>
    <xf numFmtId="164" fontId="10" fillId="3" borderId="0" xfId="1" applyNumberFormat="1" applyFont="1" applyFill="1" applyProtection="1"/>
    <xf numFmtId="0" fontId="11" fillId="3" borderId="0" xfId="1" applyFont="1" applyFill="1" applyProtection="1"/>
    <xf numFmtId="0" fontId="9" fillId="3" borderId="0" xfId="1" applyFont="1" applyFill="1" applyAlignment="1" applyProtection="1">
      <alignment horizontal="right"/>
    </xf>
    <xf numFmtId="0" fontId="8" fillId="3" borderId="0" xfId="1" applyFont="1" applyFill="1" applyAlignment="1" applyProtection="1">
      <alignment horizontal="right"/>
    </xf>
    <xf numFmtId="0" fontId="9" fillId="3" borderId="2" xfId="1" applyFont="1" applyFill="1" applyBorder="1" applyProtection="1"/>
    <xf numFmtId="164" fontId="9" fillId="3" borderId="2" xfId="1" applyNumberFormat="1" applyFont="1" applyFill="1" applyBorder="1" applyProtection="1"/>
    <xf numFmtId="165" fontId="8" fillId="3" borderId="2" xfId="1" applyNumberFormat="1" applyFont="1" applyFill="1" applyBorder="1" applyProtection="1"/>
    <xf numFmtId="0" fontId="1" fillId="3" borderId="0" xfId="1" applyFont="1" applyFill="1" applyAlignment="1" applyProtection="1">
      <alignment vertical="center"/>
    </xf>
    <xf numFmtId="0" fontId="1" fillId="3" borderId="0" xfId="1" applyFont="1" applyFill="1" applyAlignment="1" applyProtection="1">
      <alignment horizontal="center" vertical="center"/>
    </xf>
    <xf numFmtId="43" fontId="1" fillId="3" borderId="0" xfId="2" applyFont="1" applyFill="1" applyAlignment="1" applyProtection="1">
      <alignment vertical="center"/>
    </xf>
    <xf numFmtId="0" fontId="4" fillId="3" borderId="0" xfId="1" applyFont="1" applyFill="1" applyAlignment="1" applyProtection="1">
      <alignment vertical="center"/>
    </xf>
    <xf numFmtId="0" fontId="13" fillId="3" borderId="0" xfId="1" applyFont="1" applyFill="1" applyAlignment="1" applyProtection="1">
      <alignment vertical="center"/>
    </xf>
    <xf numFmtId="0" fontId="9" fillId="3" borderId="0" xfId="1" applyFont="1" applyFill="1" applyAlignment="1" applyProtection="1">
      <alignment vertical="center"/>
    </xf>
    <xf numFmtId="0" fontId="9" fillId="3" borderId="0" xfId="1" applyFont="1" applyFill="1" applyAlignment="1" applyProtection="1">
      <alignment horizontal="right" vertical="center" indent="3"/>
    </xf>
    <xf numFmtId="43" fontId="13" fillId="3" borderId="0" xfId="2" applyFont="1" applyFill="1" applyAlignment="1" applyProtection="1">
      <alignment vertical="center"/>
    </xf>
    <xf numFmtId="0" fontId="14" fillId="3" borderId="0" xfId="3" applyFont="1" applyFill="1" applyAlignment="1" applyProtection="1">
      <alignment vertical="center"/>
    </xf>
    <xf numFmtId="0" fontId="9" fillId="2" borderId="3" xfId="1" applyFont="1" applyFill="1" applyBorder="1" applyProtection="1">
      <protection locked="0"/>
    </xf>
    <xf numFmtId="0" fontId="9" fillId="3" borderId="0" xfId="0" applyFont="1" applyFill="1" applyAlignment="1" applyProtection="1">
      <alignment horizontal="left" vertical="center"/>
    </xf>
    <xf numFmtId="0" fontId="9" fillId="3" borderId="0" xfId="0" applyFont="1" applyFill="1" applyAlignment="1" applyProtection="1">
      <alignment horizontal="justify" vertical="center"/>
    </xf>
    <xf numFmtId="0" fontId="15" fillId="3" borderId="0" xfId="3" applyFont="1" applyFill="1" applyAlignment="1" applyProtection="1">
      <alignment horizontal="right" vertical="center"/>
    </xf>
    <xf numFmtId="0" fontId="14" fillId="3" borderId="0" xfId="3" applyFont="1" applyFill="1" applyAlignment="1" applyProtection="1">
      <alignment horizontal="right" vertical="center"/>
    </xf>
  </cellXfs>
  <cellStyles count="4">
    <cellStyle name="Comma" xfId="2" builtinId="3"/>
    <cellStyle name="Hyperlink" xfId="3" builtinId="8"/>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466726</xdr:colOff>
      <xdr:row>0</xdr:row>
      <xdr:rowOff>159727</xdr:rowOff>
    </xdr:from>
    <xdr:to>
      <xdr:col>7</xdr:col>
      <xdr:colOff>457200</xdr:colOff>
      <xdr:row>4</xdr:row>
      <xdr:rowOff>106086</xdr:rowOff>
    </xdr:to>
    <xdr:pic>
      <xdr:nvPicPr>
        <xdr:cNvPr id="3" name="Picture 2" descr="FisherGerman_NewLogo_RGB_Internal">
          <a:extLst>
            <a:ext uri="{FF2B5EF4-FFF2-40B4-BE49-F238E27FC236}">
              <a16:creationId xmlns:a16="http://schemas.microsoft.com/office/drawing/2014/main" id="{1864CBBC-A61C-4C75-929C-7B36D5900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6" y="159727"/>
          <a:ext cx="2105024" cy="755984"/>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rms@fishergerman.co.uk" TargetMode="External"/><Relationship Id="rId1" Type="http://schemas.openxmlformats.org/officeDocument/2006/relationships/hyperlink" Target="http://www.fishergerman.co.uk/rural-consultancy/farm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topLeftCell="A10" workbookViewId="0">
      <selection activeCell="B10" sqref="B10"/>
    </sheetView>
  </sheetViews>
  <sheetFormatPr defaultColWidth="9.140625" defaultRowHeight="13.5" x14ac:dyDescent="0.25"/>
  <cols>
    <col min="1" max="1" width="11.85546875" style="2" customWidth="1"/>
    <col min="2" max="2" width="13.28515625" style="2" customWidth="1"/>
    <col min="3" max="3" width="10" style="13" customWidth="1"/>
    <col min="4" max="4" width="8.85546875" style="2" customWidth="1"/>
    <col min="5" max="5" width="2.5703125" style="2" customWidth="1"/>
    <col min="6" max="6" width="20.28515625" style="2" customWidth="1"/>
    <col min="7" max="7" width="9.42578125" style="2" customWidth="1"/>
    <col min="8" max="8" width="13.5703125" style="2" customWidth="1"/>
    <col min="9" max="9" width="15.28515625" style="2" hidden="1" customWidth="1"/>
    <col min="10" max="16384" width="9.140625" style="2"/>
  </cols>
  <sheetData>
    <row r="1" spans="1:9" s="3" customFormat="1" ht="14.25" customHeight="1" x14ac:dyDescent="0.25">
      <c r="C1" s="13"/>
      <c r="H1" s="4"/>
    </row>
    <row r="2" spans="1:9" s="3" customFormat="1" ht="14.25" customHeight="1" x14ac:dyDescent="0.25">
      <c r="C2" s="13"/>
      <c r="H2" s="4"/>
    </row>
    <row r="3" spans="1:9" s="3" customFormat="1" ht="14.25" customHeight="1" x14ac:dyDescent="0.25">
      <c r="C3" s="13"/>
      <c r="H3" s="4"/>
    </row>
    <row r="4" spans="1:9" s="3" customFormat="1" ht="21" customHeight="1" x14ac:dyDescent="0.25">
      <c r="A4" s="5" t="s">
        <v>11</v>
      </c>
      <c r="C4" s="13"/>
      <c r="H4" s="4"/>
    </row>
    <row r="5" spans="1:9" s="3" customFormat="1" ht="21" customHeight="1" x14ac:dyDescent="0.25">
      <c r="A5" s="6" t="s">
        <v>30</v>
      </c>
      <c r="B5" s="7"/>
      <c r="C5" s="14"/>
      <c r="D5" s="7"/>
      <c r="E5" s="7"/>
      <c r="F5" s="9"/>
      <c r="G5" s="7"/>
      <c r="H5" s="10"/>
      <c r="I5" s="7"/>
    </row>
    <row r="6" spans="1:9" s="3" customFormat="1" ht="14.25" customHeight="1" x14ac:dyDescent="0.3">
      <c r="A6" s="11"/>
      <c r="C6" s="13"/>
      <c r="H6" s="15" t="s">
        <v>0</v>
      </c>
      <c r="I6" s="12" t="s">
        <v>12</v>
      </c>
    </row>
    <row r="7" spans="1:9" ht="14.25" customHeight="1" x14ac:dyDescent="0.25">
      <c r="A7" s="1"/>
    </row>
    <row r="8" spans="1:9" ht="14.25" customHeight="1" x14ac:dyDescent="0.25">
      <c r="A8" s="16" t="s">
        <v>1</v>
      </c>
    </row>
    <row r="9" spans="1:9" ht="21" customHeight="1" x14ac:dyDescent="0.25"/>
    <row r="10" spans="1:9" s="17" customFormat="1" ht="14.25" x14ac:dyDescent="0.3">
      <c r="A10" s="17" t="s">
        <v>2</v>
      </c>
      <c r="B10" s="39">
        <v>0</v>
      </c>
      <c r="C10" s="18" t="s">
        <v>3</v>
      </c>
      <c r="D10" s="19">
        <v>181.39</v>
      </c>
      <c r="E10" s="20" t="s">
        <v>4</v>
      </c>
      <c r="F10" s="19">
        <f>B10*D10</f>
        <v>0</v>
      </c>
    </row>
    <row r="11" spans="1:9" s="17" customFormat="1" ht="14.25" customHeight="1" x14ac:dyDescent="0.3">
      <c r="A11" s="17" t="s">
        <v>5</v>
      </c>
      <c r="B11" s="39">
        <v>0</v>
      </c>
      <c r="C11" s="18" t="s">
        <v>3</v>
      </c>
      <c r="D11" s="19">
        <v>180</v>
      </c>
      <c r="E11" s="20" t="s">
        <v>4</v>
      </c>
      <c r="F11" s="19">
        <f>B11*D11</f>
        <v>0</v>
      </c>
    </row>
    <row r="12" spans="1:9" s="17" customFormat="1" ht="14.25" x14ac:dyDescent="0.3">
      <c r="A12" s="17" t="s">
        <v>6</v>
      </c>
      <c r="B12" s="39">
        <v>0</v>
      </c>
      <c r="C12" s="18" t="s">
        <v>3</v>
      </c>
      <c r="D12" s="19">
        <v>49.09</v>
      </c>
      <c r="E12" s="20" t="s">
        <v>4</v>
      </c>
      <c r="F12" s="21">
        <f>B12*D12</f>
        <v>0</v>
      </c>
      <c r="G12" s="22"/>
      <c r="H12" s="22"/>
    </row>
    <row r="13" spans="1:9" s="17" customFormat="1" ht="14.25" x14ac:dyDescent="0.3">
      <c r="C13" s="18"/>
      <c r="H13" s="19">
        <f>SUM(F10:F12)</f>
        <v>0</v>
      </c>
    </row>
    <row r="14" spans="1:9" s="17" customFormat="1" ht="14.25" x14ac:dyDescent="0.3">
      <c r="C14" s="18"/>
      <c r="F14" s="19"/>
    </row>
    <row r="15" spans="1:9" s="17" customFormat="1" ht="14.25" x14ac:dyDescent="0.3">
      <c r="A15" s="17" t="s">
        <v>13</v>
      </c>
      <c r="C15" s="18"/>
      <c r="H15" s="19">
        <f>IF(H13&lt;150000,0,I15)</f>
        <v>0</v>
      </c>
      <c r="I15" s="17">
        <f>(H13-150000)*-0.05</f>
        <v>7500</v>
      </c>
    </row>
    <row r="16" spans="1:9" s="17" customFormat="1" ht="14.25" x14ac:dyDescent="0.3">
      <c r="C16" s="18"/>
    </row>
    <row r="17" spans="1:10" s="17" customFormat="1" ht="14.25" x14ac:dyDescent="0.3">
      <c r="A17" s="16" t="s">
        <v>7</v>
      </c>
      <c r="C17" s="18"/>
    </row>
    <row r="18" spans="1:10" s="17" customFormat="1" ht="14.25" x14ac:dyDescent="0.3">
      <c r="C18" s="18"/>
    </row>
    <row r="19" spans="1:10" s="17" customFormat="1" ht="14.25" x14ac:dyDescent="0.3">
      <c r="A19" s="17" t="s">
        <v>2</v>
      </c>
      <c r="B19" s="17">
        <f>B10</f>
        <v>0</v>
      </c>
      <c r="C19" s="18" t="s">
        <v>3</v>
      </c>
      <c r="D19" s="19">
        <v>78.13</v>
      </c>
      <c r="F19" s="19">
        <f>B19*D19</f>
        <v>0</v>
      </c>
    </row>
    <row r="20" spans="1:10" s="17" customFormat="1" ht="14.25" x14ac:dyDescent="0.3">
      <c r="A20" s="17" t="s">
        <v>5</v>
      </c>
      <c r="B20" s="17">
        <f>B11</f>
        <v>0</v>
      </c>
      <c r="C20" s="18" t="s">
        <v>3</v>
      </c>
      <c r="D20" s="19">
        <v>77.53</v>
      </c>
      <c r="F20" s="19">
        <f>B20*D20</f>
        <v>0</v>
      </c>
    </row>
    <row r="21" spans="1:10" s="17" customFormat="1" ht="14.25" x14ac:dyDescent="0.3">
      <c r="A21" s="17" t="s">
        <v>6</v>
      </c>
      <c r="B21" s="17">
        <f>B12</f>
        <v>0</v>
      </c>
      <c r="C21" s="18" t="s">
        <v>3</v>
      </c>
      <c r="D21" s="19">
        <v>21.14</v>
      </c>
      <c r="F21" s="21">
        <f>B21*D21</f>
        <v>0</v>
      </c>
      <c r="G21" s="22"/>
      <c r="H21" s="22"/>
    </row>
    <row r="22" spans="1:10" s="17" customFormat="1" ht="14.25" x14ac:dyDescent="0.3">
      <c r="C22" s="18"/>
      <c r="H22" s="19">
        <f>SUM(F19:F21)</f>
        <v>0</v>
      </c>
    </row>
    <row r="23" spans="1:10" s="17" customFormat="1" ht="14.25" x14ac:dyDescent="0.3">
      <c r="C23" s="18"/>
      <c r="I23" s="23">
        <f>H13+H15+H22</f>
        <v>0</v>
      </c>
    </row>
    <row r="24" spans="1:10" s="17" customFormat="1" ht="14.25" x14ac:dyDescent="0.3">
      <c r="A24" s="16" t="s">
        <v>8</v>
      </c>
      <c r="C24" s="18"/>
    </row>
    <row r="25" spans="1:10" s="17" customFormat="1" ht="14.25" x14ac:dyDescent="0.3">
      <c r="C25" s="18"/>
    </row>
    <row r="26" spans="1:10" s="17" customFormat="1" ht="14.25" x14ac:dyDescent="0.3">
      <c r="A26" s="17" t="s">
        <v>31</v>
      </c>
      <c r="C26" s="18"/>
      <c r="H26" s="19">
        <f>IF(I23&lt;=2000,0,I27)</f>
        <v>0</v>
      </c>
    </row>
    <row r="27" spans="1:10" s="17" customFormat="1" ht="14.25" x14ac:dyDescent="0.3">
      <c r="C27" s="18"/>
      <c r="I27" s="17">
        <f>-(H13+H22-2000)*0.01411917</f>
        <v>28.238340000000001</v>
      </c>
    </row>
    <row r="28" spans="1:10" s="17" customFormat="1" ht="14.25" x14ac:dyDescent="0.3">
      <c r="C28" s="18"/>
    </row>
    <row r="29" spans="1:10" s="17" customFormat="1" ht="14.25" x14ac:dyDescent="0.3">
      <c r="A29" s="16" t="s">
        <v>14</v>
      </c>
      <c r="C29" s="18"/>
      <c r="F29" s="25" t="s">
        <v>9</v>
      </c>
      <c r="G29" s="27"/>
      <c r="H29" s="28">
        <f>H13+H15+H22+H26</f>
        <v>0</v>
      </c>
      <c r="J29" s="17" t="s">
        <v>15</v>
      </c>
    </row>
    <row r="30" spans="1:10" s="17" customFormat="1" ht="14.25" x14ac:dyDescent="0.3">
      <c r="C30" s="18"/>
      <c r="F30" s="25"/>
    </row>
    <row r="31" spans="1:10" s="17" customFormat="1" ht="14.25" x14ac:dyDescent="0.3">
      <c r="C31" s="17" t="s">
        <v>29</v>
      </c>
      <c r="F31" s="26" t="s">
        <v>10</v>
      </c>
      <c r="G31" s="27"/>
      <c r="H31" s="29">
        <f>H29*0.89281</f>
        <v>0</v>
      </c>
      <c r="J31" s="17" t="s">
        <v>15</v>
      </c>
    </row>
    <row r="32" spans="1:10" s="17" customFormat="1" ht="14.25" x14ac:dyDescent="0.3">
      <c r="D32" s="16"/>
      <c r="E32" s="16"/>
    </row>
    <row r="33" spans="1:9" s="17" customFormat="1" ht="14.25" x14ac:dyDescent="0.3">
      <c r="A33" s="24" t="s">
        <v>16</v>
      </c>
      <c r="C33" s="18"/>
    </row>
    <row r="34" spans="1:9" s="17" customFormat="1" ht="14.25" x14ac:dyDescent="0.3">
      <c r="C34" s="18"/>
    </row>
    <row r="35" spans="1:9" s="3" customFormat="1" ht="21" customHeight="1" x14ac:dyDescent="0.25">
      <c r="A35" s="6" t="s">
        <v>17</v>
      </c>
      <c r="B35" s="7"/>
      <c r="C35" s="8"/>
      <c r="D35" s="7"/>
      <c r="E35" s="7"/>
      <c r="F35" s="9"/>
      <c r="G35" s="7"/>
      <c r="H35" s="10"/>
      <c r="I35" s="7"/>
    </row>
    <row r="36" spans="1:9" s="30" customFormat="1" ht="14.25" customHeight="1" x14ac:dyDescent="0.25">
      <c r="C36" s="31"/>
      <c r="H36" s="32"/>
    </row>
    <row r="37" spans="1:9" s="30" customFormat="1" ht="14.25" customHeight="1" x14ac:dyDescent="0.25">
      <c r="A37" s="40" t="s">
        <v>18</v>
      </c>
      <c r="B37" s="40"/>
      <c r="C37" s="40"/>
      <c r="D37" s="40"/>
      <c r="E37" s="40"/>
      <c r="F37" s="40"/>
      <c r="G37" s="40"/>
      <c r="H37" s="40"/>
      <c r="I37" s="40"/>
    </row>
    <row r="38" spans="1:9" s="30" customFormat="1" ht="14.25" customHeight="1" x14ac:dyDescent="0.25">
      <c r="C38" s="31"/>
      <c r="H38" s="32"/>
    </row>
    <row r="39" spans="1:9" s="30" customFormat="1" ht="54" customHeight="1" x14ac:dyDescent="0.25">
      <c r="A39" s="41" t="s">
        <v>19</v>
      </c>
      <c r="B39" s="41"/>
      <c r="C39" s="41"/>
      <c r="D39" s="41"/>
      <c r="E39" s="41"/>
      <c r="F39" s="41"/>
      <c r="G39" s="41"/>
      <c r="H39" s="41"/>
      <c r="I39" s="41"/>
    </row>
    <row r="40" spans="1:9" s="30" customFormat="1" ht="14.25" customHeight="1" x14ac:dyDescent="0.25">
      <c r="C40" s="31"/>
      <c r="H40" s="32"/>
    </row>
    <row r="41" spans="1:9" s="30" customFormat="1" ht="14.25" customHeight="1" x14ac:dyDescent="0.25">
      <c r="A41" s="33"/>
      <c r="C41" s="31"/>
      <c r="H41" s="32"/>
    </row>
    <row r="42" spans="1:9" s="3" customFormat="1" ht="21" customHeight="1" x14ac:dyDescent="0.25">
      <c r="A42" s="6" t="s">
        <v>20</v>
      </c>
      <c r="B42" s="7"/>
      <c r="C42" s="8"/>
      <c r="D42" s="7"/>
      <c r="E42" s="7"/>
      <c r="F42" s="9"/>
      <c r="G42" s="7"/>
      <c r="H42" s="10"/>
      <c r="I42" s="7"/>
    </row>
    <row r="43" spans="1:9" s="30" customFormat="1" ht="14.25" customHeight="1" x14ac:dyDescent="0.25">
      <c r="C43" s="31"/>
      <c r="H43" s="32"/>
      <c r="I43" s="34"/>
    </row>
    <row r="44" spans="1:9" s="30" customFormat="1" ht="14.25" customHeight="1" x14ac:dyDescent="0.25">
      <c r="A44" s="35" t="s">
        <v>21</v>
      </c>
      <c r="B44" s="35"/>
      <c r="C44" s="36" t="s">
        <v>22</v>
      </c>
      <c r="D44" s="34"/>
      <c r="E44" s="34"/>
      <c r="F44" s="34"/>
      <c r="G44" s="34"/>
      <c r="H44" s="37"/>
      <c r="I44" s="34"/>
    </row>
    <row r="45" spans="1:9" s="30" customFormat="1" ht="14.25" customHeight="1" x14ac:dyDescent="0.25">
      <c r="A45" s="35" t="s">
        <v>23</v>
      </c>
      <c r="B45" s="35"/>
      <c r="C45" s="36" t="s">
        <v>24</v>
      </c>
      <c r="D45" s="34"/>
      <c r="E45" s="38"/>
      <c r="F45" s="42" t="s">
        <v>25</v>
      </c>
      <c r="G45" s="42"/>
      <c r="H45" s="42"/>
      <c r="I45" s="42"/>
    </row>
    <row r="46" spans="1:9" s="30" customFormat="1" ht="14.25" customHeight="1" x14ac:dyDescent="0.25">
      <c r="A46" s="35" t="s">
        <v>26</v>
      </c>
      <c r="B46" s="35"/>
      <c r="C46" s="36" t="s">
        <v>27</v>
      </c>
      <c r="D46" s="43" t="s">
        <v>28</v>
      </c>
      <c r="E46" s="43"/>
      <c r="F46" s="43"/>
      <c r="G46" s="43"/>
      <c r="H46" s="43"/>
      <c r="I46" s="43"/>
    </row>
  </sheetData>
  <sheetProtection algorithmName="SHA-512" hashValue="16g+h65Qzro85UYdUXpzsto/3D0mvLzoERfOwYjmCMxGGVTa30jvsZiGYh43lLEgv49jXCBmpCcjl4Edw6SPzA==" saltValue="X1ABcVLMYHwbOuG5aXVi4w==" spinCount="100000" sheet="1" selectLockedCells="1"/>
  <protectedRanges>
    <protectedRange sqref="B10:B12" name="Range1"/>
  </protectedRanges>
  <mergeCells count="4">
    <mergeCell ref="A37:I37"/>
    <mergeCell ref="A39:I39"/>
    <mergeCell ref="F45:I45"/>
    <mergeCell ref="D46:I46"/>
  </mergeCells>
  <hyperlinks>
    <hyperlink ref="D46" r:id="rId1" xr:uid="{83AE1A3C-5C5D-45CB-AFBF-701DAE4BD56E}"/>
    <hyperlink ref="F45" r:id="rId2" xr:uid="{46C74646-9C2B-4F78-AB3F-6CA67DD5C899}"/>
  </hyperlinks>
  <pageMargins left="0.7" right="0.7" top="0.75" bottom="0.75" header="0.3" footer="0.3"/>
  <pageSetup paperSize="9"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 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Richards</dc:creator>
  <cp:lastModifiedBy>Charlotte Gore</cp:lastModifiedBy>
  <cp:lastPrinted>2017-12-04T12:52:06Z</cp:lastPrinted>
  <dcterms:created xsi:type="dcterms:W3CDTF">2016-11-25T14:14:16Z</dcterms:created>
  <dcterms:modified xsi:type="dcterms:W3CDTF">2018-12-03T10:21:12Z</dcterms:modified>
</cp:coreProperties>
</file>